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констр.эл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<sst xmlns="http://schemas.openxmlformats.org/spreadsheetml/2006/main" count="317" uniqueCount="129">
  <si>
    <t>Отчет об исполнении управляющей организацией договора управления</t>
  </si>
  <si>
    <t xml:space="preserve">                                        по МКД  Российская 42</t>
  </si>
  <si>
    <t>Дата заполнения/внесения изменений</t>
  </si>
  <si>
    <t xml:space="preserve"> март 2017г.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</si>
  <si>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</si>
  <si>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</si>
  <si>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</t>
  </si>
  <si>
    <t>Переходящие остатки денежных средств (на начало периода)</t>
  </si>
  <si>
    <t>руб.</t>
  </si>
  <si>
    <t xml:space="preserve">           -  переплата потребителями</t>
  </si>
  <si>
    <t xml:space="preserve">           -  задолженность потребителей</t>
  </si>
  <si>
    <t>Начислено за работы(услуги) по содержанию и текущему ремонту, в том числе:</t>
  </si>
  <si>
    <t xml:space="preserve">          - за содержание дома</t>
  </si>
  <si>
    <t xml:space="preserve">          - за текущий ремонт</t>
  </si>
  <si>
    <t xml:space="preserve">          - за услуги управления</t>
  </si>
  <si>
    <t>Получено денежных средств, в т.ч.</t>
  </si>
  <si>
    <t xml:space="preserve">          - денежных средств от потребителей</t>
  </si>
  <si>
    <t xml:space="preserve">          - целевых сборов от потребителей </t>
  </si>
  <si>
    <t xml:space="preserve">          - субсидий</t>
  </si>
  <si>
    <t xml:space="preserve">          - денежных средств от использования общего имущества</t>
  </si>
  <si>
    <t xml:space="preserve">          - прочие поступления</t>
  </si>
  <si>
    <t>Всего израсходовано денежных средств</t>
  </si>
  <si>
    <t>Переходящие остатки денежных средств (на конец периода)</t>
  </si>
  <si>
    <t xml:space="preserve">Выполненные работы(оказанные услуги) по содержанию общего имущества </t>
  </si>
  <si>
    <t>и текущему ремонту в отчетном периоде(заполняется по каждому виду работ(услуг)</t>
  </si>
  <si>
    <t>наименование работы(услуги)</t>
  </si>
  <si>
    <t>Сумма, руб.</t>
  </si>
  <si>
    <t>Исполнитель работы(услуги)</t>
  </si>
  <si>
    <t>периодичность выполнения работы(услуги)</t>
  </si>
  <si>
    <t>Управление многоквартирным домом</t>
  </si>
  <si>
    <t>ежедневно</t>
  </si>
  <si>
    <t>Проведение технических осмотров</t>
  </si>
  <si>
    <t xml:space="preserve">      Конструктивные элементы зданий</t>
  </si>
  <si>
    <t>ООО "ЖСК"</t>
  </si>
  <si>
    <t>2 и более раз в год</t>
  </si>
  <si>
    <t xml:space="preserve">      Содержание внутридомовых систем вентиляции</t>
  </si>
  <si>
    <t xml:space="preserve">      Содержание внутридомовых систем ХВС, ГВС, теплосети и водоотведения</t>
  </si>
  <si>
    <t xml:space="preserve">      Содержание внутридомовых систем отопления</t>
  </si>
  <si>
    <t xml:space="preserve">      Содержание внутридомовых систем электроснабжения</t>
  </si>
  <si>
    <t xml:space="preserve">      Содержание внутридомовых систем газоснабжения</t>
  </si>
  <si>
    <t>ОАО "Уральские газовые сети</t>
  </si>
  <si>
    <t>1 раз в 3 года</t>
  </si>
  <si>
    <t xml:space="preserve">      Обслуживание общедомовых приборов учета</t>
  </si>
  <si>
    <t xml:space="preserve"> раз в месяц</t>
  </si>
  <si>
    <t xml:space="preserve">      Аварийно-диспетчерское обслуживание</t>
  </si>
  <si>
    <t>Текущее содержание и ремонт конструктивных элементов зданий</t>
  </si>
  <si>
    <t xml:space="preserve">       Ремонт кровли</t>
  </si>
  <si>
    <t>по мере необходимости</t>
  </si>
  <si>
    <t xml:space="preserve">       Ремонт межпанельных стыков</t>
  </si>
  <si>
    <t xml:space="preserve">       Установка доводчика на дверь</t>
  </si>
  <si>
    <t xml:space="preserve">       Установка решетчатых  дверей  на подвал</t>
  </si>
  <si>
    <t xml:space="preserve">      Оконные и дверные заполнения (частичная замена, ремонт)</t>
  </si>
  <si>
    <t xml:space="preserve">      Полы (замена отдельных участков в местах общего пользования)</t>
  </si>
  <si>
    <t xml:space="preserve">      Лестницы, балконы, козырьки над входами в подъезды и подвалы, крыльца)</t>
  </si>
  <si>
    <t xml:space="preserve">      Внутренняя отделка (лестничные клетки, подвалы, чердаки)</t>
  </si>
  <si>
    <t>Текущий ремонт и содержание внутридомовых тепловых сетей, сетей водопровода, канализации и горячего водоснабжения</t>
  </si>
  <si>
    <t xml:space="preserve">       Ремонт на системе ГВС</t>
  </si>
  <si>
    <t xml:space="preserve">       Ремонт стояка канализации</t>
  </si>
  <si>
    <t xml:space="preserve">       Прочистка внутридомовой канализации</t>
  </si>
  <si>
    <t>по мере выявления</t>
  </si>
  <si>
    <t xml:space="preserve">       Гидравлические испытания систем, промывка, пуск </t>
  </si>
  <si>
    <t>по графику</t>
  </si>
  <si>
    <t>Текущий ремонт и содержание внутридомовых электрических сетей</t>
  </si>
  <si>
    <t xml:space="preserve">       Замена участков электрических сетей</t>
  </si>
  <si>
    <t xml:space="preserve">      Замена ВРУ, ЩО в местах общего пользования</t>
  </si>
  <si>
    <t xml:space="preserve">       Установка датчиков движения (приборы учета)</t>
  </si>
  <si>
    <t>Благоустройство</t>
  </si>
  <si>
    <t xml:space="preserve">        Уборка придомовой территории</t>
  </si>
  <si>
    <t xml:space="preserve">        Ремонт забора, скамеек</t>
  </si>
  <si>
    <t>1 раз в год (лето)</t>
  </si>
  <si>
    <t xml:space="preserve">        Удаление с крыш снега и наледи, вывоз снега</t>
  </si>
  <si>
    <t xml:space="preserve">        Установка скамеек</t>
  </si>
  <si>
    <t>2 раза в год (лето)</t>
  </si>
  <si>
    <t xml:space="preserve">        Завоз песка в песочницу</t>
  </si>
  <si>
    <t xml:space="preserve">        Стоимость краски</t>
  </si>
  <si>
    <t xml:space="preserve">         Дератизация, дезинсекция подвалов</t>
  </si>
  <si>
    <t>ИП Юдина И.М.</t>
  </si>
  <si>
    <t>2 и более раз в гол</t>
  </si>
  <si>
    <t>Вывоз ТБО</t>
  </si>
  <si>
    <t>ООО "Горкомхоз"</t>
  </si>
  <si>
    <t>Пользование лифтом</t>
  </si>
  <si>
    <t>ООО "Комбытсервис"</t>
  </si>
  <si>
    <t>ИТОГО</t>
  </si>
  <si>
    <t>Информация о наличии претензий по качеству выполнения работ(оказанных услуг)</t>
  </si>
  <si>
    <t>Количество поступивших претензий</t>
  </si>
  <si>
    <t>ед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</si>
  <si>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</si>
  <si>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</si>
  <si>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</si>
  <si>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            Общая информация по предоставленным коммунальным услугам</t>
  </si>
  <si>
    <t>Переходящие остатки денежных средств(на начало периода), в т.ч</t>
  </si>
  <si>
    <t>начислено</t>
  </si>
  <si>
    <t>оплат</t>
  </si>
  <si>
    <t>Переходящие остатки денежных средств(на конец периода) в т.ч.</t>
  </si>
  <si>
    <t>Информация о предоставленных коммунальных услугах</t>
  </si>
  <si>
    <t>Вид коммунальной услуги</t>
  </si>
  <si>
    <t>ед.изм.</t>
  </si>
  <si>
    <t>1.1.</t>
  </si>
  <si>
    <t xml:space="preserve"> Холодное водоснабжение</t>
  </si>
  <si>
    <t xml:space="preserve">  - общий объем потребления</t>
  </si>
  <si>
    <t>куб.м</t>
  </si>
  <si>
    <t xml:space="preserve"> - начислено потребителям</t>
  </si>
  <si>
    <t xml:space="preserve"> - оплачено потребителями</t>
  </si>
  <si>
    <t xml:space="preserve"> - задолженность потребителей</t>
  </si>
  <si>
    <t xml:space="preserve"> - начислено поставщиком</t>
  </si>
  <si>
    <t xml:space="preserve"> - оплачено поставщику</t>
  </si>
  <si>
    <t xml:space="preserve"> -  задолженность перед поставщиком</t>
  </si>
  <si>
    <t xml:space="preserve"> - суммы пени и штрафов, уплаченные поставщику</t>
  </si>
  <si>
    <t>1.2.</t>
  </si>
  <si>
    <t>Горячее водоснабжение (тепловая энергия)</t>
  </si>
  <si>
    <t>Гкал</t>
  </si>
  <si>
    <t>1.3.</t>
  </si>
  <si>
    <t>Горячее водоснабжение (теплоноситель)</t>
  </si>
  <si>
    <t>1.4.</t>
  </si>
  <si>
    <t>Водоотведение</t>
  </si>
  <si>
    <t>1.5.</t>
  </si>
  <si>
    <t>Электроснабжение</t>
  </si>
  <si>
    <t>кВт/ч</t>
  </si>
  <si>
    <t>1.6.</t>
  </si>
  <si>
    <t>Отопление</t>
  </si>
  <si>
    <t>1.7.</t>
  </si>
  <si>
    <t>Газоснабжение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</si>
  <si>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</si>
  <si>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</si>
  <si>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</si>
  <si>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</si>
  <si>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</si>
  <si>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Директор ООО "УЮТ"</t>
  </si>
  <si>
    <t>С.А.Хуртова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</si>
</sst>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1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4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0" borderId="4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wrapText="1"/>
    </xf>
    <xf numFmtId="164" fontId="4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11" fillId="3" borderId="0" xfId="0" applyFont="1" applyFill="1" applyBorder="1" applyAlignment="1">
      <alignment horizontal="center" wrapText="1"/>
    </xf>
    <xf numFmtId="164" fontId="6" fillId="3" borderId="0" xfId="0" applyFont="1" applyFill="1" applyBorder="1" applyAlignment="1">
      <alignment horizontal="left"/>
    </xf>
    <xf numFmtId="164" fontId="7" fillId="3" borderId="0" xfId="0" applyFont="1" applyFill="1" applyBorder="1" applyAlignment="1">
      <alignment horizontal="left"/>
    </xf>
    <xf numFmtId="164" fontId="7" fillId="3" borderId="0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5" fillId="3" borderId="0" xfId="0" applyFont="1" applyFill="1" applyBorder="1" applyAlignment="1">
      <alignment horizontal="center" wrapText="1"/>
    </xf>
    <xf numFmtId="164" fontId="13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 wrapText="1"/>
    </xf>
    <xf numFmtId="164" fontId="14" fillId="3" borderId="0" xfId="0" applyFont="1" applyFill="1" applyBorder="1" applyAlignment="1">
      <alignment horizontal="left" wrapText="1"/>
    </xf>
    <xf numFmtId="164" fontId="14" fillId="3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3"/>
  <sheetViews>
    <sheetView tabSelected="1" workbookViewId="0" topLeftCell="A65">
      <selection activeCell="F87" sqref="F87"/>
    </sheetView>
  </sheetViews>
  <sheetFormatPr defaultColWidth="9.140625" defaultRowHeight="12.75" customHeight="1"/>
  <cols>
    <col min="1" max="2" width="4.140625" style="0" customWidth="1"/>
    <col min="3" max="3" width="71.7109375" style="0" customWidth="1"/>
    <col min="4" max="4" width="13.140625" style="0" customWidth="1"/>
    <col min="5" max="5" width="15.28125" style="0" customWidth="1"/>
    <col min="6" max="6" width="20.28125" style="0" customWidth="1"/>
    <col min="7" max="7" width="11.421875" style="0" customWidth="1"/>
    <col min="8" max="8" width="12.00390625" style="0" customWidth="1"/>
  </cols>
  <sheetData>
    <row r="1" spans="2:6" ht="18.75" customHeight="1">
      <c r="B1" s="1"/>
      <c r="C1" s="2"/>
      <c r="D1" s="3"/>
      <c r="E1" s="1"/>
      <c r="F1" s="1"/>
    </row>
    <row r="2" spans="2:6" ht="18.75" customHeight="1">
      <c r="B2" s="1"/>
      <c r="C2" s="2" t="s">
        <v>0</v>
      </c>
      <c r="D2" s="3"/>
      <c r="E2" s="1"/>
      <c r="F2" s="1"/>
    </row>
    <row r="3" spans="2:6" ht="18.75" customHeight="1">
      <c r="B3" s="1"/>
      <c r="C3" s="4" t="s">
        <v>1</v>
      </c>
      <c r="D3" s="3"/>
      <c r="E3" s="1"/>
      <c r="F3" s="1"/>
    </row>
    <row r="4" spans="2:6" ht="12.75" customHeight="1">
      <c r="B4" s="1"/>
      <c r="C4" s="1"/>
      <c r="D4" s="1"/>
      <c r="E4" s="1"/>
      <c r="F4" s="1"/>
    </row>
    <row r="5" spans="2:6" ht="12.75" customHeight="1">
      <c r="B5" s="1"/>
      <c r="C5" s="5" t="s">
        <v>2</v>
      </c>
      <c r="D5" s="5" t="s">
        <v>3</v>
      </c>
      <c r="E5" s="1"/>
      <c r="F5" s="1"/>
    </row>
    <row r="6" spans="2:6" ht="12.75" customHeight="1">
      <c r="B6" s="1"/>
      <c r="C6" s="5" t="s">
        <v>4</v>
      </c>
      <c r="D6" s="6">
        <v>42401</v>
      </c>
      <c r="E6" s="1"/>
      <c r="F6" s="1"/>
    </row>
    <row r="7" spans="2:6" ht="12.75" customHeight="1">
      <c r="B7" s="1"/>
      <c r="C7" s="5" t="s">
        <v>5</v>
      </c>
      <c r="D7" s="7">
        <v>42735</v>
      </c>
      <c r="E7" s="1"/>
      <c r="F7" s="1"/>
    </row>
    <row r="8" spans="2:6" ht="15.75" customHeight="1">
      <c r="B8" s="8" t="s">
        <v>6</v>
      </c>
      <c r="C8" s="8"/>
      <c r="D8" s="8"/>
      <c r="E8" s="8"/>
      <c r="F8" s="1"/>
    </row>
    <row r="9" spans="2:6" ht="15.75" customHeight="1">
      <c r="B9" s="9"/>
      <c r="C9" s="9"/>
      <c r="D9" s="9"/>
      <c r="E9" s="9"/>
      <c r="F9" s="1"/>
    </row>
    <row r="10" spans="2:6" ht="12.75" customHeight="1">
      <c r="B10" s="5">
        <v>1</v>
      </c>
      <c r="C10" s="5" t="s">
        <v>7</v>
      </c>
      <c r="D10" s="5" t="s">
        <v>8</v>
      </c>
      <c r="E10" s="5">
        <v>0</v>
      </c>
      <c r="F10" s="1"/>
    </row>
    <row r="11" spans="2:6" ht="12.75" customHeight="1">
      <c r="B11" s="5">
        <v>2</v>
      </c>
      <c r="C11" s="5" t="s">
        <v>9</v>
      </c>
      <c r="D11" s="5" t="s">
        <v>8</v>
      </c>
      <c r="E11" s="5">
        <v>0</v>
      </c>
      <c r="F11" s="1"/>
    </row>
    <row r="12" spans="2:6" ht="12.75" customHeight="1">
      <c r="B12" s="5">
        <v>3</v>
      </c>
      <c r="C12" s="5" t="s">
        <v>10</v>
      </c>
      <c r="D12" s="5" t="s">
        <v>8</v>
      </c>
      <c r="E12" s="5">
        <v>0</v>
      </c>
      <c r="F12" s="1"/>
    </row>
    <row r="13" spans="2:6" ht="12.75" customHeight="1">
      <c r="B13" s="5">
        <v>4</v>
      </c>
      <c r="C13" s="5" t="s">
        <v>11</v>
      </c>
      <c r="D13" s="5"/>
      <c r="E13" s="5">
        <f>E14+E15+E16</f>
        <v>562351.94</v>
      </c>
      <c r="F13" s="1"/>
    </row>
    <row r="14" spans="2:6" ht="14.25" customHeight="1">
      <c r="B14" s="5">
        <v>5</v>
      </c>
      <c r="C14" s="5" t="s">
        <v>12</v>
      </c>
      <c r="D14" s="5" t="s">
        <v>8</v>
      </c>
      <c r="E14" s="5">
        <f>562351.94-E15-E16</f>
        <v>356715.27</v>
      </c>
      <c r="F14" s="1"/>
    </row>
    <row r="15" spans="2:6" ht="14.25" customHeight="1">
      <c r="B15" s="5">
        <v>6</v>
      </c>
      <c r="C15" s="5" t="s">
        <v>13</v>
      </c>
      <c r="D15" s="5" t="s">
        <v>8</v>
      </c>
      <c r="E15" s="5">
        <v>132531.77</v>
      </c>
      <c r="F15" s="1"/>
    </row>
    <row r="16" spans="2:6" ht="14.25" customHeight="1">
      <c r="B16" s="5">
        <v>7</v>
      </c>
      <c r="C16" s="5" t="s">
        <v>14</v>
      </c>
      <c r="D16" s="5" t="s">
        <v>8</v>
      </c>
      <c r="E16" s="5">
        <v>73104.9</v>
      </c>
      <c r="F16" s="1"/>
    </row>
    <row r="17" spans="2:6" ht="12.75" customHeight="1">
      <c r="B17" s="5">
        <v>8</v>
      </c>
      <c r="C17" s="5" t="s">
        <v>15</v>
      </c>
      <c r="D17" s="5" t="s">
        <v>8</v>
      </c>
      <c r="E17" s="5">
        <f>E18+E19+E20+E21+E22</f>
        <v>498825.08</v>
      </c>
      <c r="F17" s="1"/>
    </row>
    <row r="18" spans="2:6" ht="14.25" customHeight="1">
      <c r="B18" s="5">
        <v>9</v>
      </c>
      <c r="C18" s="5" t="s">
        <v>16</v>
      </c>
      <c r="D18" s="5" t="s">
        <v>8</v>
      </c>
      <c r="E18" s="5">
        <v>498825.08</v>
      </c>
      <c r="F18" s="1"/>
    </row>
    <row r="19" spans="2:6" ht="12.75" customHeight="1">
      <c r="B19" s="5">
        <v>10</v>
      </c>
      <c r="C19" s="5" t="s">
        <v>17</v>
      </c>
      <c r="D19" s="5" t="s">
        <v>8</v>
      </c>
      <c r="E19" s="5">
        <v>0</v>
      </c>
      <c r="F19" s="1"/>
    </row>
    <row r="20" spans="2:6" ht="12.75" customHeight="1">
      <c r="B20" s="5">
        <v>11</v>
      </c>
      <c r="C20" s="5" t="s">
        <v>18</v>
      </c>
      <c r="D20" s="5" t="s">
        <v>8</v>
      </c>
      <c r="E20" s="5">
        <v>0</v>
      </c>
      <c r="F20" s="1"/>
    </row>
    <row r="21" spans="2:6" ht="12.75" customHeight="1">
      <c r="B21" s="5"/>
      <c r="C21" s="5" t="s">
        <v>19</v>
      </c>
      <c r="D21" s="5" t="s">
        <v>8</v>
      </c>
      <c r="E21" s="5">
        <v>0</v>
      </c>
      <c r="F21" s="1"/>
    </row>
    <row r="22" spans="2:6" ht="12.75" customHeight="1">
      <c r="B22" s="5">
        <v>13</v>
      </c>
      <c r="C22" s="5" t="s">
        <v>20</v>
      </c>
      <c r="D22" s="5" t="s">
        <v>8</v>
      </c>
      <c r="E22" s="5">
        <v>0</v>
      </c>
      <c r="F22" s="1"/>
    </row>
    <row r="23" spans="2:6" ht="12.75" customHeight="1">
      <c r="B23" s="5">
        <v>14</v>
      </c>
      <c r="C23" s="5" t="s">
        <v>21</v>
      </c>
      <c r="D23" s="5" t="s">
        <v>8</v>
      </c>
      <c r="E23" s="5">
        <f>D68</f>
        <v>528346.62</v>
      </c>
      <c r="F23" s="1"/>
    </row>
    <row r="24" spans="2:6" ht="12.75" customHeight="1">
      <c r="B24" s="5">
        <v>15</v>
      </c>
      <c r="C24" s="5" t="s">
        <v>22</v>
      </c>
      <c r="D24" s="5" t="s">
        <v>8</v>
      </c>
      <c r="E24" s="5">
        <f>E10+E17-E23</f>
        <v>-29521.54</v>
      </c>
      <c r="F24" s="1"/>
    </row>
    <row r="25" spans="2:6" ht="12.75" customHeight="1">
      <c r="B25" s="5">
        <v>16</v>
      </c>
      <c r="C25" s="5" t="s">
        <v>9</v>
      </c>
      <c r="D25" s="5" t="s">
        <v>8</v>
      </c>
      <c r="E25" s="5">
        <f>E24</f>
        <v>-29521.54</v>
      </c>
      <c r="F25" s="1"/>
    </row>
    <row r="26" spans="2:6" ht="12.75" customHeight="1">
      <c r="B26" s="5">
        <v>17</v>
      </c>
      <c r="C26" s="5" t="s">
        <v>10</v>
      </c>
      <c r="D26" s="5" t="s">
        <v>8</v>
      </c>
      <c r="E26" s="5"/>
      <c r="F26" s="1"/>
    </row>
    <row r="27" spans="2:6" ht="15.75" customHeight="1">
      <c r="B27" s="10" t="s">
        <v>23</v>
      </c>
      <c r="C27" s="10"/>
      <c r="D27" s="10"/>
      <c r="E27" s="10"/>
      <c r="F27" s="1"/>
    </row>
    <row r="28" spans="2:6" ht="14.25" customHeight="1">
      <c r="B28" s="9" t="s">
        <v>24</v>
      </c>
      <c r="C28" s="9"/>
      <c r="D28" s="9"/>
      <c r="E28" s="9"/>
      <c r="F28" s="1"/>
    </row>
    <row r="29" spans="2:6" ht="38.25" customHeight="1">
      <c r="B29" s="5"/>
      <c r="C29" s="5" t="s">
        <v>25</v>
      </c>
      <c r="D29" s="11" t="s">
        <v>26</v>
      </c>
      <c r="E29" s="11" t="s">
        <v>27</v>
      </c>
      <c r="F29" s="11" t="s">
        <v>28</v>
      </c>
    </row>
    <row r="30" spans="2:6" ht="14.25" customHeight="1">
      <c r="B30" s="12">
        <v>1</v>
      </c>
      <c r="C30" s="12" t="s">
        <v>29</v>
      </c>
      <c r="D30" s="13">
        <v>73104.9</v>
      </c>
      <c r="E30" s="13"/>
      <c r="F30" s="13" t="s">
        <v>30</v>
      </c>
    </row>
    <row r="31" spans="2:6" ht="12.75" customHeight="1">
      <c r="B31" s="12">
        <v>2</v>
      </c>
      <c r="C31" s="12" t="s">
        <v>31</v>
      </c>
      <c r="D31" s="13">
        <f>D32+D33+D34+D35+D36+D37+D38+D39</f>
        <v>83859.2</v>
      </c>
      <c r="E31" s="13"/>
      <c r="F31" s="13"/>
    </row>
    <row r="32" spans="2:6" ht="14.25" customHeight="1">
      <c r="B32" s="5"/>
      <c r="C32" s="5" t="s">
        <v>32</v>
      </c>
      <c r="D32" s="11">
        <v>0</v>
      </c>
      <c r="E32" s="11" t="s">
        <v>33</v>
      </c>
      <c r="F32" s="11" t="s">
        <v>34</v>
      </c>
    </row>
    <row r="33" spans="2:6" ht="14.25" customHeight="1">
      <c r="B33" s="5"/>
      <c r="C33" s="5" t="s">
        <v>35</v>
      </c>
      <c r="D33" s="11">
        <f>1436.2</f>
        <v>1436.2</v>
      </c>
      <c r="E33" s="11" t="s">
        <v>33</v>
      </c>
      <c r="F33" s="11" t="s">
        <v>34</v>
      </c>
    </row>
    <row r="34" spans="2:6" ht="14.25" customHeight="1">
      <c r="B34" s="5"/>
      <c r="C34" s="5" t="s">
        <v>36</v>
      </c>
      <c r="D34" s="11">
        <v>0</v>
      </c>
      <c r="E34" s="11" t="s">
        <v>33</v>
      </c>
      <c r="F34" s="11" t="s">
        <v>34</v>
      </c>
    </row>
    <row r="35" spans="2:6" ht="14.25" customHeight="1" hidden="1">
      <c r="B35" s="5"/>
      <c r="C35" s="5" t="s">
        <v>37</v>
      </c>
      <c r="D35" s="11"/>
      <c r="E35" s="11" t="s">
        <v>33</v>
      </c>
      <c r="F35" s="11" t="s">
        <v>34</v>
      </c>
    </row>
    <row r="36" spans="2:6" ht="14.25" customHeight="1">
      <c r="B36" s="5"/>
      <c r="C36" s="5" t="s">
        <v>38</v>
      </c>
      <c r="D36" s="11">
        <v>0</v>
      </c>
      <c r="E36" s="11" t="s">
        <v>33</v>
      </c>
      <c r="F36" s="11" t="s">
        <v>34</v>
      </c>
    </row>
    <row r="37" spans="2:6" ht="24.75" customHeight="1">
      <c r="B37" s="5"/>
      <c r="C37" s="5" t="s">
        <v>39</v>
      </c>
      <c r="D37" s="11">
        <v>12325.83</v>
      </c>
      <c r="E37" s="11" t="s">
        <v>40</v>
      </c>
      <c r="F37" s="11" t="s">
        <v>41</v>
      </c>
    </row>
    <row r="38" spans="2:6" ht="14.25" customHeight="1">
      <c r="B38" s="5"/>
      <c r="C38" s="11" t="s">
        <v>42</v>
      </c>
      <c r="D38" s="11">
        <v>19127.13</v>
      </c>
      <c r="E38" s="11"/>
      <c r="F38" s="11" t="s">
        <v>43</v>
      </c>
    </row>
    <row r="39" spans="2:6" ht="14.25" customHeight="1">
      <c r="B39" s="5"/>
      <c r="C39" s="5" t="s">
        <v>44</v>
      </c>
      <c r="D39" s="11">
        <f>6042.96+12944.36+12944.36+19038.36</f>
        <v>50970.04</v>
      </c>
      <c r="E39" s="11" t="s">
        <v>33</v>
      </c>
      <c r="F39" s="11" t="s">
        <v>30</v>
      </c>
    </row>
    <row r="40" spans="2:6" ht="12.75" customHeight="1">
      <c r="B40" s="12">
        <v>3</v>
      </c>
      <c r="C40" s="12" t="s">
        <v>45</v>
      </c>
      <c r="D40" s="13">
        <f>D41+D42+D43+D44+D45+D46+D47+D48</f>
        <v>118694.6</v>
      </c>
      <c r="E40" s="13"/>
      <c r="F40" s="13"/>
    </row>
    <row r="41" spans="2:6" ht="13.5" customHeight="1">
      <c r="B41" s="5"/>
      <c r="C41" s="11" t="s">
        <v>46</v>
      </c>
      <c r="D41" s="11">
        <f>307.97</f>
        <v>307.97</v>
      </c>
      <c r="E41" s="11" t="s">
        <v>33</v>
      </c>
      <c r="F41" s="11" t="s">
        <v>47</v>
      </c>
    </row>
    <row r="42" spans="2:6" ht="16.5" customHeight="1">
      <c r="B42" s="5"/>
      <c r="C42" s="11" t="s">
        <v>48</v>
      </c>
      <c r="D42" s="11">
        <f>14132.74+62655.35+13539.31</f>
        <v>90327.4</v>
      </c>
      <c r="E42" s="11" t="s">
        <v>33</v>
      </c>
      <c r="F42" s="11" t="s">
        <v>47</v>
      </c>
    </row>
    <row r="43" spans="2:6" ht="12.75" customHeight="1">
      <c r="B43" s="5"/>
      <c r="C43" s="5" t="s">
        <v>49</v>
      </c>
      <c r="D43" s="11">
        <v>1059.23</v>
      </c>
      <c r="E43" s="11" t="s">
        <v>33</v>
      </c>
      <c r="F43" s="11" t="s">
        <v>47</v>
      </c>
    </row>
    <row r="44" spans="2:6" ht="15" customHeight="1">
      <c r="B44" s="5"/>
      <c r="C44" s="11" t="s">
        <v>50</v>
      </c>
      <c r="D44" s="11">
        <f>9000+9000+9000</f>
        <v>27000</v>
      </c>
      <c r="E44" s="11" t="s">
        <v>33</v>
      </c>
      <c r="F44" s="11" t="s">
        <v>47</v>
      </c>
    </row>
    <row r="45" spans="2:6" ht="12" customHeight="1" hidden="1">
      <c r="B45" s="5"/>
      <c r="C45" s="5" t="s">
        <v>51</v>
      </c>
      <c r="D45" s="11"/>
      <c r="E45" s="11" t="s">
        <v>33</v>
      </c>
      <c r="F45" s="11" t="s">
        <v>47</v>
      </c>
    </row>
    <row r="46" spans="2:6" ht="14.25" customHeight="1" hidden="1">
      <c r="B46" s="5"/>
      <c r="C46" s="5" t="s">
        <v>52</v>
      </c>
      <c r="D46" s="11"/>
      <c r="E46" s="11" t="s">
        <v>33</v>
      </c>
      <c r="F46" s="11" t="s">
        <v>47</v>
      </c>
    </row>
    <row r="47" spans="2:6" ht="13.5" customHeight="1" hidden="1">
      <c r="B47" s="5"/>
      <c r="C47" s="11" t="s">
        <v>53</v>
      </c>
      <c r="D47" s="11">
        <v>0</v>
      </c>
      <c r="E47" s="11" t="s">
        <v>33</v>
      </c>
      <c r="F47" s="11" t="s">
        <v>47</v>
      </c>
    </row>
    <row r="48" spans="2:6" ht="15.75" customHeight="1" hidden="1">
      <c r="B48" s="5"/>
      <c r="C48" s="5" t="s">
        <v>54</v>
      </c>
      <c r="D48" s="11"/>
      <c r="E48" s="11" t="s">
        <v>33</v>
      </c>
      <c r="F48" s="11" t="s">
        <v>47</v>
      </c>
    </row>
    <row r="49" spans="2:6" ht="25.5" customHeight="1">
      <c r="B49" s="12">
        <v>4</v>
      </c>
      <c r="C49" s="13" t="s">
        <v>55</v>
      </c>
      <c r="D49" s="13">
        <f>D50+D51+D52+D53</f>
        <v>35358.6</v>
      </c>
      <c r="E49" s="13"/>
      <c r="F49" s="13"/>
    </row>
    <row r="50" spans="2:6" ht="13.5" customHeight="1">
      <c r="B50" s="5"/>
      <c r="C50" s="5" t="s">
        <v>56</v>
      </c>
      <c r="D50" s="11">
        <f>188.2</f>
        <v>188.2</v>
      </c>
      <c r="E50" s="11" t="s">
        <v>33</v>
      </c>
      <c r="F50" s="11" t="s">
        <v>47</v>
      </c>
    </row>
    <row r="51" spans="2:6" ht="13.5" customHeight="1">
      <c r="B51" s="5"/>
      <c r="C51" s="5" t="s">
        <v>57</v>
      </c>
      <c r="D51" s="11">
        <f>10044.74+5471.94+6105.51</f>
        <v>21622.19</v>
      </c>
      <c r="E51" s="11" t="s">
        <v>33</v>
      </c>
      <c r="F51" s="11" t="s">
        <v>47</v>
      </c>
    </row>
    <row r="52" spans="2:6" ht="14.25" customHeight="1">
      <c r="B52" s="5"/>
      <c r="C52" s="5" t="s">
        <v>58</v>
      </c>
      <c r="D52" s="11">
        <f>2160.75+1944.67+1296.45+1728.6+1944.67+1728.6+864.3</f>
        <v>11668.04</v>
      </c>
      <c r="E52" s="11" t="s">
        <v>33</v>
      </c>
      <c r="F52" s="11" t="s">
        <v>59</v>
      </c>
    </row>
    <row r="53" spans="2:6" ht="14.25" customHeight="1">
      <c r="B53" s="5"/>
      <c r="C53" s="11" t="s">
        <v>60</v>
      </c>
      <c r="D53" s="11">
        <v>1880.17</v>
      </c>
      <c r="E53" s="11" t="s">
        <v>33</v>
      </c>
      <c r="F53" s="11" t="s">
        <v>61</v>
      </c>
    </row>
    <row r="54" spans="2:6" ht="12.75" customHeight="1">
      <c r="B54" s="12">
        <v>5</v>
      </c>
      <c r="C54" s="12" t="s">
        <v>62</v>
      </c>
      <c r="D54" s="13">
        <f>D55+D56+D57</f>
        <v>0</v>
      </c>
      <c r="E54" s="13"/>
      <c r="F54" s="13"/>
    </row>
    <row r="55" spans="2:6" ht="14.25" customHeight="1" hidden="1">
      <c r="B55" s="5"/>
      <c r="C55" s="5" t="s">
        <v>63</v>
      </c>
      <c r="D55" s="11"/>
      <c r="E55" s="11" t="s">
        <v>33</v>
      </c>
      <c r="F55" s="11" t="s">
        <v>47</v>
      </c>
    </row>
    <row r="56" spans="2:6" ht="11.25" customHeight="1" hidden="1">
      <c r="B56" s="5"/>
      <c r="C56" s="5" t="s">
        <v>64</v>
      </c>
      <c r="D56" s="11">
        <v>0</v>
      </c>
      <c r="E56" s="11" t="s">
        <v>33</v>
      </c>
      <c r="F56" s="11" t="s">
        <v>47</v>
      </c>
    </row>
    <row r="57" spans="2:6" ht="12.75" customHeight="1" hidden="1">
      <c r="B57" s="5"/>
      <c r="C57" s="11" t="s">
        <v>65</v>
      </c>
      <c r="D57" s="5">
        <v>0</v>
      </c>
      <c r="E57" s="11" t="s">
        <v>33</v>
      </c>
      <c r="F57" s="5" t="s">
        <v>61</v>
      </c>
    </row>
    <row r="58" spans="2:6" ht="12.75" customHeight="1">
      <c r="B58" s="12">
        <v>6</v>
      </c>
      <c r="C58" s="12" t="s">
        <v>66</v>
      </c>
      <c r="D58" s="12">
        <f>D59+D60+D61+D62+D64+D65+D63</f>
        <v>116172.33</v>
      </c>
      <c r="E58" s="12"/>
      <c r="F58" s="12"/>
    </row>
    <row r="59" spans="2:6" ht="14.25" customHeight="1">
      <c r="B59" s="5"/>
      <c r="C59" s="5" t="s">
        <v>67</v>
      </c>
      <c r="D59" s="5">
        <v>96496.81</v>
      </c>
      <c r="E59" s="11" t="s">
        <v>33</v>
      </c>
      <c r="F59" s="11" t="s">
        <v>30</v>
      </c>
    </row>
    <row r="60" spans="2:6" ht="12.75" customHeight="1">
      <c r="B60" s="5"/>
      <c r="C60" s="11" t="s">
        <v>68</v>
      </c>
      <c r="D60" s="5">
        <f>7487.34+2152.38</f>
        <v>9639.72</v>
      </c>
      <c r="E60" s="11" t="s">
        <v>33</v>
      </c>
      <c r="F60" s="11" t="s">
        <v>69</v>
      </c>
    </row>
    <row r="61" spans="2:6" ht="12.75" customHeight="1" hidden="1">
      <c r="B61" s="5"/>
      <c r="C61" s="5" t="s">
        <v>70</v>
      </c>
      <c r="D61" s="5"/>
      <c r="E61" s="11" t="s">
        <v>33</v>
      </c>
      <c r="F61" s="11" t="s">
        <v>47</v>
      </c>
    </row>
    <row r="62" spans="2:6" ht="12.75" customHeight="1">
      <c r="B62" s="5"/>
      <c r="C62" s="5" t="s">
        <v>71</v>
      </c>
      <c r="D62" s="5">
        <f>5093.5+3003.84</f>
        <v>8097.34</v>
      </c>
      <c r="E62" s="11" t="s">
        <v>33</v>
      </c>
      <c r="F62" s="11" t="s">
        <v>72</v>
      </c>
    </row>
    <row r="63" spans="2:6" ht="12.75" customHeight="1">
      <c r="B63" s="5"/>
      <c r="C63" s="5" t="s">
        <v>73</v>
      </c>
      <c r="D63" s="5">
        <v>768.1</v>
      </c>
      <c r="E63" s="11"/>
      <c r="F63" s="11"/>
    </row>
    <row r="64" spans="2:6" ht="12.75" customHeight="1">
      <c r="B64" s="5"/>
      <c r="C64" s="5" t="s">
        <v>74</v>
      </c>
      <c r="D64" s="5">
        <v>1170.36</v>
      </c>
      <c r="E64" s="11"/>
      <c r="F64" s="11" t="s">
        <v>59</v>
      </c>
    </row>
    <row r="65" spans="2:6" ht="14.25" customHeight="1">
      <c r="B65" s="5"/>
      <c r="C65" s="5" t="s">
        <v>75</v>
      </c>
      <c r="D65" s="5">
        <v>0</v>
      </c>
      <c r="E65" s="5" t="s">
        <v>76</v>
      </c>
      <c r="F65" s="11" t="s">
        <v>77</v>
      </c>
    </row>
    <row r="66" spans="2:6" ht="14.25" customHeight="1">
      <c r="B66" s="12">
        <v>7</v>
      </c>
      <c r="C66" s="12" t="s">
        <v>78</v>
      </c>
      <c r="D66" s="12">
        <v>101156.99</v>
      </c>
      <c r="E66" s="12" t="s">
        <v>79</v>
      </c>
      <c r="F66" s="12" t="s">
        <v>30</v>
      </c>
    </row>
    <row r="67" spans="2:6" ht="12.75" customHeight="1" hidden="1">
      <c r="B67" s="12">
        <v>8</v>
      </c>
      <c r="C67" s="12" t="s">
        <v>80</v>
      </c>
      <c r="D67" s="12">
        <v>0</v>
      </c>
      <c r="E67" s="12" t="s">
        <v>81</v>
      </c>
      <c r="F67" s="12" t="s">
        <v>30</v>
      </c>
    </row>
    <row r="68" spans="2:6" ht="12.75" customHeight="1">
      <c r="B68" s="12"/>
      <c r="C68" s="12" t="s">
        <v>82</v>
      </c>
      <c r="D68" s="12">
        <f>D30+D31+D40+D49+D54+D58+D66+D67</f>
        <v>528346.62</v>
      </c>
      <c r="E68" s="12"/>
      <c r="F68" s="12"/>
    </row>
    <row r="69" spans="2:6" ht="15.75" customHeight="1" hidden="1">
      <c r="B69" s="14" t="s">
        <v>83</v>
      </c>
      <c r="C69" s="14"/>
      <c r="D69" s="14"/>
      <c r="E69" s="14"/>
      <c r="F69" s="1"/>
    </row>
    <row r="70" spans="2:6" ht="12.75" customHeight="1" hidden="1">
      <c r="B70" s="5">
        <v>1</v>
      </c>
      <c r="C70" s="5" t="s">
        <v>84</v>
      </c>
      <c r="D70" s="5" t="s">
        <v>85</v>
      </c>
      <c r="E70" s="5">
        <v>0</v>
      </c>
      <c r="F70" s="1"/>
    </row>
    <row r="71" spans="2:6" ht="12.75" customHeight="1" hidden="1">
      <c r="B71" s="5">
        <v>2</v>
      </c>
      <c r="C71" s="5" t="s">
        <v>86</v>
      </c>
      <c r="D71" s="5" t="s">
        <v>85</v>
      </c>
      <c r="E71" s="5">
        <v>0</v>
      </c>
      <c r="F71" s="1"/>
    </row>
    <row r="72" spans="2:6" ht="12.75" customHeight="1" hidden="1">
      <c r="B72" s="5">
        <v>3</v>
      </c>
      <c r="C72" s="5" t="s">
        <v>87</v>
      </c>
      <c r="D72" s="5" t="s">
        <v>85</v>
      </c>
      <c r="E72" s="5">
        <v>0</v>
      </c>
      <c r="F72" s="1"/>
    </row>
    <row r="73" spans="2:6" ht="12.75" customHeight="1" hidden="1">
      <c r="B73" s="5">
        <v>4</v>
      </c>
      <c r="C73" s="5" t="s">
        <v>88</v>
      </c>
      <c r="D73" s="5" t="s">
        <v>8</v>
      </c>
      <c r="E73" s="5">
        <v>0</v>
      </c>
      <c r="F73" s="1"/>
    </row>
    <row r="74" spans="2:6" ht="15.75" customHeight="1">
      <c r="B74" s="15" t="s">
        <v>89</v>
      </c>
      <c r="C74" s="1"/>
      <c r="D74" s="1"/>
      <c r="E74" s="1"/>
      <c r="F74" s="1"/>
    </row>
    <row r="75" spans="2:6" ht="12.75" customHeight="1">
      <c r="B75" s="5">
        <v>1</v>
      </c>
      <c r="C75" s="5" t="s">
        <v>90</v>
      </c>
      <c r="D75" s="5" t="s">
        <v>8</v>
      </c>
      <c r="E75" s="5"/>
      <c r="F75" s="1"/>
    </row>
    <row r="76" spans="2:6" ht="12.75" customHeight="1">
      <c r="B76" s="5">
        <v>2</v>
      </c>
      <c r="C76" s="5" t="s">
        <v>9</v>
      </c>
      <c r="D76" s="5" t="s">
        <v>8</v>
      </c>
      <c r="E76" s="5">
        <v>0</v>
      </c>
      <c r="F76" s="1"/>
    </row>
    <row r="77" spans="2:6" ht="14.25" customHeight="1">
      <c r="B77" s="5">
        <v>3</v>
      </c>
      <c r="C77" s="5" t="s">
        <v>10</v>
      </c>
      <c r="D77" s="5" t="s">
        <v>8</v>
      </c>
      <c r="E77" s="5"/>
      <c r="F77" s="1"/>
    </row>
    <row r="78" spans="2:6" ht="12.75" customHeight="1" hidden="1">
      <c r="B78" s="5"/>
      <c r="C78" s="16" t="s">
        <v>91</v>
      </c>
      <c r="D78" s="16"/>
      <c r="E78" s="16">
        <f aca="true" t="shared" si="0" ref="E78:E79">E91+E100+E109+E118+E136</f>
        <v>1440260.58</v>
      </c>
      <c r="F78" s="1"/>
    </row>
    <row r="79" spans="2:6" ht="12.75" customHeight="1" hidden="1">
      <c r="B79" s="5"/>
      <c r="C79" s="16" t="s">
        <v>92</v>
      </c>
      <c r="D79" s="16"/>
      <c r="E79" s="16">
        <f t="shared" si="0"/>
        <v>1143619.6</v>
      </c>
      <c r="F79" s="1"/>
    </row>
    <row r="80" spans="2:6" ht="14.25" customHeight="1">
      <c r="B80" s="5">
        <v>4</v>
      </c>
      <c r="C80" s="5" t="s">
        <v>93</v>
      </c>
      <c r="D80" s="5" t="s">
        <v>8</v>
      </c>
      <c r="E80" s="5">
        <f>E75+E79-E78</f>
        <v>-296640.98</v>
      </c>
      <c r="F80" s="1"/>
    </row>
    <row r="81" spans="2:6" ht="12.75" customHeight="1">
      <c r="B81" s="5">
        <v>5</v>
      </c>
      <c r="C81" s="5" t="s">
        <v>9</v>
      </c>
      <c r="D81" s="5" t="s">
        <v>8</v>
      </c>
      <c r="E81" s="5">
        <v>0</v>
      </c>
      <c r="F81" s="1"/>
    </row>
    <row r="82" spans="2:6" ht="12.75" customHeight="1">
      <c r="B82" s="5">
        <v>6</v>
      </c>
      <c r="C82" s="5" t="s">
        <v>10</v>
      </c>
      <c r="D82" s="5" t="s">
        <v>8</v>
      </c>
      <c r="E82" s="5">
        <f>E80</f>
        <v>-296640.98</v>
      </c>
      <c r="F82" s="1"/>
    </row>
    <row r="83" spans="2:6" ht="15.75" customHeight="1">
      <c r="B83" s="17" t="s">
        <v>94</v>
      </c>
      <c r="C83" s="17"/>
      <c r="D83" s="17"/>
      <c r="E83" s="17"/>
      <c r="F83" s="1"/>
    </row>
    <row r="84" spans="2:6" ht="15.75" customHeight="1">
      <c r="B84" s="18">
        <v>1</v>
      </c>
      <c r="C84" s="18" t="s">
        <v>95</v>
      </c>
      <c r="D84" s="18" t="s">
        <v>96</v>
      </c>
      <c r="E84" s="11"/>
      <c r="F84" s="1"/>
    </row>
    <row r="85" spans="2:6" ht="12.75" customHeight="1">
      <c r="B85" s="5" t="s">
        <v>97</v>
      </c>
      <c r="C85" s="5" t="s">
        <v>98</v>
      </c>
      <c r="D85" s="5"/>
      <c r="E85" s="11"/>
      <c r="F85" s="1"/>
    </row>
    <row r="86" spans="2:6" ht="14.25" customHeight="1">
      <c r="B86" s="5"/>
      <c r="C86" s="5" t="s">
        <v>99</v>
      </c>
      <c r="D86" s="5" t="s">
        <v>100</v>
      </c>
      <c r="E86" s="5">
        <v>4531.647</v>
      </c>
      <c r="F86" s="1"/>
    </row>
    <row r="87" spans="2:6" ht="14.25" customHeight="1">
      <c r="B87" s="5"/>
      <c r="C87" s="5"/>
      <c r="D87" s="5"/>
      <c r="E87" s="5"/>
      <c r="F87" s="1"/>
    </row>
    <row r="88" spans="2:6" ht="14.25" customHeight="1">
      <c r="B88" s="5"/>
      <c r="C88" s="5"/>
      <c r="D88" s="5"/>
      <c r="E88" s="5"/>
      <c r="F88" s="1"/>
    </row>
    <row r="89" spans="2:6" ht="14.25" customHeight="1">
      <c r="B89" s="5"/>
      <c r="C89" s="5"/>
      <c r="D89" s="5"/>
      <c r="E89" s="5"/>
      <c r="F89" s="1"/>
    </row>
    <row r="90" spans="2:6" ht="14.25" customHeight="1">
      <c r="B90" s="5"/>
      <c r="C90" s="5"/>
      <c r="D90" s="5"/>
      <c r="E90" s="5"/>
      <c r="F90" s="1"/>
    </row>
    <row r="91" spans="2:6" ht="14.25" customHeight="1">
      <c r="B91" s="5"/>
      <c r="C91" s="5" t="s">
        <v>101</v>
      </c>
      <c r="D91" s="5" t="s">
        <v>8</v>
      </c>
      <c r="E91" s="5">
        <v>119706.74</v>
      </c>
      <c r="F91" s="1"/>
    </row>
    <row r="92" spans="2:6" ht="14.25" customHeight="1">
      <c r="B92" s="5"/>
      <c r="C92" s="5" t="s">
        <v>102</v>
      </c>
      <c r="D92" s="5" t="s">
        <v>8</v>
      </c>
      <c r="E92" s="5">
        <v>103449.71</v>
      </c>
      <c r="F92" s="1"/>
    </row>
    <row r="93" spans="2:6" ht="12.75" customHeight="1">
      <c r="B93" s="5"/>
      <c r="C93" s="5" t="s">
        <v>103</v>
      </c>
      <c r="D93" s="5" t="s">
        <v>8</v>
      </c>
      <c r="E93" s="5">
        <f>E92-E91</f>
        <v>-16257.03</v>
      </c>
      <c r="F93" s="1"/>
    </row>
    <row r="94" spans="2:6" ht="12.75" customHeight="1">
      <c r="B94" s="5"/>
      <c r="C94" s="5" t="s">
        <v>104</v>
      </c>
      <c r="D94" s="5" t="s">
        <v>8</v>
      </c>
      <c r="E94" s="5">
        <f aca="true" t="shared" si="1" ref="E94:E96">E91</f>
        <v>119706.74</v>
      </c>
      <c r="F94" s="1"/>
    </row>
    <row r="95" spans="2:6" ht="12.75" customHeight="1">
      <c r="B95" s="5"/>
      <c r="C95" s="5" t="s">
        <v>105</v>
      </c>
      <c r="D95" s="5" t="s">
        <v>8</v>
      </c>
      <c r="E95" s="5">
        <f t="shared" si="1"/>
        <v>103449.71</v>
      </c>
      <c r="F95" s="1"/>
    </row>
    <row r="96" spans="2:6" ht="12.75" customHeight="1">
      <c r="B96" s="5"/>
      <c r="C96" s="5" t="s">
        <v>106</v>
      </c>
      <c r="D96" s="5" t="s">
        <v>8</v>
      </c>
      <c r="E96" s="5">
        <f t="shared" si="1"/>
        <v>-16257.03</v>
      </c>
      <c r="F96" s="1"/>
    </row>
    <row r="97" spans="2:6" ht="12.75" customHeight="1">
      <c r="B97" s="5"/>
      <c r="C97" s="5" t="s">
        <v>107</v>
      </c>
      <c r="D97" s="5" t="s">
        <v>8</v>
      </c>
      <c r="E97" s="5">
        <v>0</v>
      </c>
      <c r="F97" s="1"/>
    </row>
    <row r="98" spans="2:6" ht="12.75" customHeight="1">
      <c r="B98" s="5" t="s">
        <v>108</v>
      </c>
      <c r="C98" s="5" t="s">
        <v>109</v>
      </c>
      <c r="D98" s="5"/>
      <c r="E98" s="5"/>
      <c r="F98" s="1"/>
    </row>
    <row r="99" spans="2:6" ht="14.25" customHeight="1">
      <c r="B99" s="5"/>
      <c r="C99" s="5" t="s">
        <v>99</v>
      </c>
      <c r="D99" s="5" t="s">
        <v>110</v>
      </c>
      <c r="E99" s="5">
        <v>147.893</v>
      </c>
      <c r="F99" s="1"/>
    </row>
    <row r="100" spans="2:6" ht="14.25" customHeight="1">
      <c r="B100" s="5"/>
      <c r="C100" s="5" t="s">
        <v>101</v>
      </c>
      <c r="D100" s="5" t="s">
        <v>8</v>
      </c>
      <c r="E100" s="5">
        <v>248276.83</v>
      </c>
      <c r="F100" s="1"/>
    </row>
    <row r="101" spans="2:6" ht="14.25" customHeight="1">
      <c r="B101" s="5"/>
      <c r="C101" s="5" t="s">
        <v>102</v>
      </c>
      <c r="D101" s="5" t="s">
        <v>8</v>
      </c>
      <c r="E101" s="5">
        <v>199137.59</v>
      </c>
      <c r="F101" s="1"/>
    </row>
    <row r="102" spans="2:6" ht="12.75" customHeight="1">
      <c r="B102" s="5"/>
      <c r="C102" s="5" t="s">
        <v>103</v>
      </c>
      <c r="D102" s="5" t="s">
        <v>8</v>
      </c>
      <c r="E102" s="5">
        <f>E101-E100</f>
        <v>-49139.24</v>
      </c>
      <c r="F102" s="1"/>
    </row>
    <row r="103" spans="2:6" ht="12.75" customHeight="1">
      <c r="B103" s="5"/>
      <c r="C103" s="5" t="s">
        <v>104</v>
      </c>
      <c r="D103" s="5" t="s">
        <v>8</v>
      </c>
      <c r="E103" s="5">
        <f aca="true" t="shared" si="2" ref="E103:E105">E100</f>
        <v>248276.83</v>
      </c>
      <c r="F103" s="1"/>
    </row>
    <row r="104" spans="2:6" ht="12.75" customHeight="1">
      <c r="B104" s="5"/>
      <c r="C104" s="5" t="s">
        <v>105</v>
      </c>
      <c r="D104" s="5" t="s">
        <v>8</v>
      </c>
      <c r="E104" s="5">
        <f t="shared" si="2"/>
        <v>199137.59</v>
      </c>
      <c r="F104" s="1"/>
    </row>
    <row r="105" spans="2:6" ht="12.75" customHeight="1">
      <c r="B105" s="5"/>
      <c r="C105" s="5" t="s">
        <v>106</v>
      </c>
      <c r="D105" s="5" t="s">
        <v>8</v>
      </c>
      <c r="E105" s="5">
        <f t="shared" si="2"/>
        <v>-49139.24</v>
      </c>
      <c r="F105" s="1"/>
    </row>
    <row r="106" spans="2:6" ht="12.75" customHeight="1">
      <c r="B106" s="5"/>
      <c r="C106" s="5" t="s">
        <v>107</v>
      </c>
      <c r="D106" s="5" t="s">
        <v>8</v>
      </c>
      <c r="E106" s="5">
        <v>0</v>
      </c>
      <c r="F106" s="1"/>
    </row>
    <row r="107" spans="2:6" ht="12.75" customHeight="1">
      <c r="B107" s="5" t="s">
        <v>111</v>
      </c>
      <c r="C107" s="5" t="s">
        <v>112</v>
      </c>
      <c r="D107" s="5"/>
      <c r="E107" s="5"/>
      <c r="F107" s="1"/>
    </row>
    <row r="108" spans="2:6" ht="14.25" customHeight="1">
      <c r="B108" s="5"/>
      <c r="C108" s="5" t="s">
        <v>99</v>
      </c>
      <c r="D108" s="5" t="s">
        <v>100</v>
      </c>
      <c r="E108" s="5">
        <v>2702.043</v>
      </c>
      <c r="F108" s="1"/>
    </row>
    <row r="109" spans="2:6" ht="14.25" customHeight="1">
      <c r="B109" s="5"/>
      <c r="C109" s="5" t="s">
        <v>101</v>
      </c>
      <c r="D109" s="5" t="s">
        <v>8</v>
      </c>
      <c r="E109" s="5">
        <v>183329.49</v>
      </c>
      <c r="F109" s="1"/>
    </row>
    <row r="110" spans="2:6" ht="14.25" customHeight="1">
      <c r="B110" s="5"/>
      <c r="C110" s="5" t="s">
        <v>102</v>
      </c>
      <c r="D110" s="5" t="s">
        <v>8</v>
      </c>
      <c r="E110" s="5">
        <v>147847.04</v>
      </c>
      <c r="F110" s="1"/>
    </row>
    <row r="111" spans="2:6" ht="12.75" customHeight="1">
      <c r="B111" s="5"/>
      <c r="C111" s="5" t="s">
        <v>103</v>
      </c>
      <c r="D111" s="5" t="s">
        <v>8</v>
      </c>
      <c r="E111" s="5">
        <f>E110-E109</f>
        <v>-35482.45</v>
      </c>
      <c r="F111" s="1"/>
    </row>
    <row r="112" spans="2:6" ht="12.75" customHeight="1">
      <c r="B112" s="5"/>
      <c r="C112" s="5" t="s">
        <v>104</v>
      </c>
      <c r="D112" s="5" t="s">
        <v>8</v>
      </c>
      <c r="E112" s="5">
        <f aca="true" t="shared" si="3" ref="E112:E114">E109</f>
        <v>183329.49</v>
      </c>
      <c r="F112" s="1"/>
    </row>
    <row r="113" spans="2:6" ht="12.75" customHeight="1">
      <c r="B113" s="5"/>
      <c r="C113" s="5" t="s">
        <v>105</v>
      </c>
      <c r="D113" s="5" t="s">
        <v>8</v>
      </c>
      <c r="E113" s="5">
        <f t="shared" si="3"/>
        <v>147847.04</v>
      </c>
      <c r="F113" s="1"/>
    </row>
    <row r="114" spans="2:6" ht="12.75" customHeight="1">
      <c r="B114" s="5"/>
      <c r="C114" s="5" t="s">
        <v>106</v>
      </c>
      <c r="D114" s="5" t="s">
        <v>8</v>
      </c>
      <c r="E114" s="5">
        <f t="shared" si="3"/>
        <v>-35482.45</v>
      </c>
      <c r="F114" s="1"/>
    </row>
    <row r="115" spans="2:6" ht="12.75" customHeight="1">
      <c r="B115" s="5"/>
      <c r="C115" s="5" t="s">
        <v>107</v>
      </c>
      <c r="D115" s="5" t="s">
        <v>8</v>
      </c>
      <c r="E115" s="5">
        <v>0</v>
      </c>
      <c r="F115" s="1"/>
    </row>
    <row r="116" spans="2:6" ht="12.75" customHeight="1">
      <c r="B116" s="5" t="s">
        <v>113</v>
      </c>
      <c r="C116" s="5" t="s">
        <v>114</v>
      </c>
      <c r="D116" s="5"/>
      <c r="E116" s="5"/>
      <c r="F116" s="1"/>
    </row>
    <row r="117" spans="2:6" ht="12.75" customHeight="1">
      <c r="B117" s="5"/>
      <c r="C117" s="5" t="s">
        <v>99</v>
      </c>
      <c r="D117" s="5" t="s">
        <v>100</v>
      </c>
      <c r="E117" s="5">
        <f>E86+E108</f>
        <v>7233.69</v>
      </c>
      <c r="F117" s="1"/>
    </row>
    <row r="118" spans="2:6" ht="12.75" customHeight="1">
      <c r="B118" s="5"/>
      <c r="C118" s="5" t="s">
        <v>101</v>
      </c>
      <c r="D118" s="5" t="s">
        <v>8</v>
      </c>
      <c r="E118" s="5">
        <v>172652.63</v>
      </c>
      <c r="F118" s="1"/>
    </row>
    <row r="119" spans="2:6" ht="14.25" customHeight="1">
      <c r="B119" s="5"/>
      <c r="C119" s="5" t="s">
        <v>102</v>
      </c>
      <c r="D119" s="5" t="s">
        <v>8</v>
      </c>
      <c r="E119" s="5">
        <v>147995.8</v>
      </c>
      <c r="F119" s="1"/>
    </row>
    <row r="120" spans="2:6" ht="12.75" customHeight="1">
      <c r="B120" s="5"/>
      <c r="C120" s="5" t="s">
        <v>103</v>
      </c>
      <c r="D120" s="5" t="s">
        <v>8</v>
      </c>
      <c r="E120" s="5">
        <f>E119-E118</f>
        <v>-24656.83</v>
      </c>
      <c r="F120" s="1"/>
    </row>
    <row r="121" spans="2:6" ht="12.75" customHeight="1">
      <c r="B121" s="5"/>
      <c r="C121" s="5" t="s">
        <v>104</v>
      </c>
      <c r="D121" s="5" t="s">
        <v>8</v>
      </c>
      <c r="E121" s="5">
        <f aca="true" t="shared" si="4" ref="E121:E123">E118</f>
        <v>172652.63</v>
      </c>
      <c r="F121" s="1"/>
    </row>
    <row r="122" spans="2:6" ht="12.75" customHeight="1">
      <c r="B122" s="5"/>
      <c r="C122" s="5" t="s">
        <v>105</v>
      </c>
      <c r="D122" s="5" t="s">
        <v>8</v>
      </c>
      <c r="E122" s="5">
        <f t="shared" si="4"/>
        <v>147995.8</v>
      </c>
      <c r="F122" s="1"/>
    </row>
    <row r="123" spans="2:6" ht="12.75" customHeight="1">
      <c r="B123" s="5"/>
      <c r="C123" s="5" t="s">
        <v>106</v>
      </c>
      <c r="D123" s="5" t="s">
        <v>8</v>
      </c>
      <c r="E123" s="5">
        <f t="shared" si="4"/>
        <v>-24656.83</v>
      </c>
      <c r="F123" s="1"/>
    </row>
    <row r="124" spans="2:6" ht="12.75" customHeight="1">
      <c r="B124" s="5"/>
      <c r="C124" s="5" t="s">
        <v>107</v>
      </c>
      <c r="D124" s="5" t="s">
        <v>8</v>
      </c>
      <c r="E124" s="5">
        <v>0</v>
      </c>
      <c r="F124" s="1"/>
    </row>
    <row r="125" spans="2:6" ht="12.75" customHeight="1">
      <c r="B125" s="5" t="s">
        <v>115</v>
      </c>
      <c r="C125" s="5" t="s">
        <v>116</v>
      </c>
      <c r="D125" s="5"/>
      <c r="E125" s="5"/>
      <c r="F125" s="1"/>
    </row>
    <row r="126" spans="2:6" ht="12.75" customHeight="1">
      <c r="B126" s="5"/>
      <c r="C126" s="5" t="s">
        <v>99</v>
      </c>
      <c r="D126" s="5" t="s">
        <v>117</v>
      </c>
      <c r="E126" s="5">
        <v>0</v>
      </c>
      <c r="F126" s="1"/>
    </row>
    <row r="127" spans="2:6" ht="12.75" customHeight="1" hidden="1">
      <c r="B127" s="5"/>
      <c r="C127" s="5" t="s">
        <v>101</v>
      </c>
      <c r="D127" s="5" t="s">
        <v>8</v>
      </c>
      <c r="E127" s="5">
        <v>0</v>
      </c>
      <c r="F127" s="1"/>
    </row>
    <row r="128" spans="2:6" ht="12.75" customHeight="1" hidden="1">
      <c r="B128" s="5"/>
      <c r="C128" s="5" t="s">
        <v>102</v>
      </c>
      <c r="D128" s="5" t="s">
        <v>8</v>
      </c>
      <c r="E128" s="5">
        <v>0</v>
      </c>
      <c r="F128" s="1"/>
    </row>
    <row r="129" spans="2:6" ht="12.75" customHeight="1" hidden="1">
      <c r="B129" s="5"/>
      <c r="C129" s="5" t="s">
        <v>103</v>
      </c>
      <c r="D129" s="5" t="s">
        <v>8</v>
      </c>
      <c r="E129" s="5">
        <v>0</v>
      </c>
      <c r="F129" s="1"/>
    </row>
    <row r="130" spans="2:6" ht="12.75" customHeight="1" hidden="1">
      <c r="B130" s="5"/>
      <c r="C130" s="5" t="s">
        <v>104</v>
      </c>
      <c r="D130" s="5" t="s">
        <v>8</v>
      </c>
      <c r="E130" s="5">
        <v>0</v>
      </c>
      <c r="F130" s="1"/>
    </row>
    <row r="131" spans="2:6" ht="12.75" customHeight="1" hidden="1">
      <c r="B131" s="5"/>
      <c r="C131" s="5" t="s">
        <v>105</v>
      </c>
      <c r="D131" s="5" t="s">
        <v>8</v>
      </c>
      <c r="E131" s="5">
        <v>0</v>
      </c>
      <c r="F131" s="1"/>
    </row>
    <row r="132" spans="2:6" ht="12.75" customHeight="1" hidden="1">
      <c r="B132" s="5"/>
      <c r="C132" s="5" t="s">
        <v>106</v>
      </c>
      <c r="D132" s="5" t="s">
        <v>8</v>
      </c>
      <c r="E132" s="5">
        <v>0</v>
      </c>
      <c r="F132" s="1"/>
    </row>
    <row r="133" spans="2:6" ht="12.75" customHeight="1" hidden="1">
      <c r="B133" s="5"/>
      <c r="C133" s="5" t="s">
        <v>107</v>
      </c>
      <c r="D133" s="5" t="s">
        <v>8</v>
      </c>
      <c r="E133" s="5">
        <v>0</v>
      </c>
      <c r="F133" s="1"/>
    </row>
    <row r="134" spans="2:6" ht="12.75" customHeight="1">
      <c r="B134" s="5" t="s">
        <v>118</v>
      </c>
      <c r="C134" s="5" t="s">
        <v>119</v>
      </c>
      <c r="D134" s="5"/>
      <c r="E134" s="5"/>
      <c r="F134" s="1"/>
    </row>
    <row r="135" spans="2:6" ht="14.25" customHeight="1">
      <c r="B135" s="5"/>
      <c r="C135" s="5" t="s">
        <v>99</v>
      </c>
      <c r="D135" s="5" t="s">
        <v>110</v>
      </c>
      <c r="E135" s="5">
        <v>418.154</v>
      </c>
      <c r="F135" s="1"/>
    </row>
    <row r="136" spans="2:6" ht="14.25" customHeight="1">
      <c r="B136" s="5"/>
      <c r="C136" s="5" t="s">
        <v>101</v>
      </c>
      <c r="D136" s="5" t="s">
        <v>8</v>
      </c>
      <c r="E136" s="5">
        <f>768358.96-52064.07</f>
        <v>716294.89</v>
      </c>
      <c r="F136" s="1"/>
    </row>
    <row r="137" spans="2:6" ht="14.25" customHeight="1">
      <c r="B137" s="5"/>
      <c r="C137" s="5" t="s">
        <v>102</v>
      </c>
      <c r="D137" s="5" t="s">
        <v>8</v>
      </c>
      <c r="E137" s="5">
        <v>545189.46</v>
      </c>
      <c r="F137" s="1"/>
    </row>
    <row r="138" spans="2:6" ht="12.75" customHeight="1">
      <c r="B138" s="5"/>
      <c r="C138" s="5" t="s">
        <v>103</v>
      </c>
      <c r="D138" s="5" t="s">
        <v>8</v>
      </c>
      <c r="E138" s="5">
        <f>E137-E136</f>
        <v>-171105.43</v>
      </c>
      <c r="F138" s="1"/>
    </row>
    <row r="139" spans="2:6" ht="12.75" customHeight="1">
      <c r="B139" s="5"/>
      <c r="C139" s="5" t="s">
        <v>104</v>
      </c>
      <c r="D139" s="5" t="s">
        <v>8</v>
      </c>
      <c r="E139" s="5">
        <f aca="true" t="shared" si="5" ref="E139:E141">E136</f>
        <v>716294.89</v>
      </c>
      <c r="F139" s="1"/>
    </row>
    <row r="140" spans="2:6" ht="12.75" customHeight="1">
      <c r="B140" s="5"/>
      <c r="C140" s="5" t="s">
        <v>105</v>
      </c>
      <c r="D140" s="5" t="s">
        <v>8</v>
      </c>
      <c r="E140" s="5">
        <f t="shared" si="5"/>
        <v>545189.46</v>
      </c>
      <c r="F140" s="1"/>
    </row>
    <row r="141" spans="2:6" ht="12.75" customHeight="1">
      <c r="B141" s="5"/>
      <c r="C141" s="5" t="s">
        <v>106</v>
      </c>
      <c r="D141" s="5" t="s">
        <v>8</v>
      </c>
      <c r="E141" s="5">
        <f t="shared" si="5"/>
        <v>-171105.43</v>
      </c>
      <c r="F141" s="1"/>
    </row>
    <row r="142" spans="2:6" ht="12.75" customHeight="1">
      <c r="B142" s="5"/>
      <c r="C142" s="5" t="s">
        <v>107</v>
      </c>
      <c r="D142" s="5" t="s">
        <v>8</v>
      </c>
      <c r="E142" s="5">
        <v>0</v>
      </c>
      <c r="F142" s="1"/>
    </row>
    <row r="143" spans="2:6" ht="12.75" customHeight="1">
      <c r="B143" s="5" t="s">
        <v>120</v>
      </c>
      <c r="C143" s="5" t="s">
        <v>121</v>
      </c>
      <c r="D143" s="5"/>
      <c r="E143" s="5"/>
      <c r="F143" s="1"/>
    </row>
    <row r="144" spans="2:6" ht="12.75" customHeight="1">
      <c r="B144" s="5"/>
      <c r="C144" s="5" t="s">
        <v>99</v>
      </c>
      <c r="D144" s="5" t="s">
        <v>100</v>
      </c>
      <c r="E144" s="5">
        <v>0</v>
      </c>
      <c r="F144" s="1"/>
    </row>
    <row r="145" spans="2:6" ht="12.75" customHeight="1" hidden="1">
      <c r="B145" s="5"/>
      <c r="C145" s="5" t="s">
        <v>101</v>
      </c>
      <c r="D145" s="5" t="s">
        <v>8</v>
      </c>
      <c r="E145" s="5">
        <v>0</v>
      </c>
      <c r="F145" s="1"/>
    </row>
    <row r="146" spans="2:6" ht="12.75" customHeight="1" hidden="1">
      <c r="B146" s="5"/>
      <c r="C146" s="5" t="s">
        <v>102</v>
      </c>
      <c r="D146" s="5" t="s">
        <v>8</v>
      </c>
      <c r="E146" s="5">
        <v>0</v>
      </c>
      <c r="F146" s="1"/>
    </row>
    <row r="147" spans="2:6" ht="12.75" customHeight="1" hidden="1">
      <c r="B147" s="5"/>
      <c r="C147" s="5" t="s">
        <v>103</v>
      </c>
      <c r="D147" s="5" t="s">
        <v>8</v>
      </c>
      <c r="E147" s="5">
        <v>0</v>
      </c>
      <c r="F147" s="1"/>
    </row>
    <row r="148" spans="2:6" ht="15.75" customHeight="1" hidden="1">
      <c r="B148" s="5"/>
      <c r="C148" s="5" t="s">
        <v>104</v>
      </c>
      <c r="D148" s="5" t="s">
        <v>8</v>
      </c>
      <c r="E148" s="5">
        <v>0</v>
      </c>
      <c r="F148" s="1"/>
    </row>
    <row r="149" spans="2:6" ht="12.75" customHeight="1" hidden="1">
      <c r="B149" s="5"/>
      <c r="C149" s="5" t="s">
        <v>105</v>
      </c>
      <c r="D149" s="5" t="s">
        <v>8</v>
      </c>
      <c r="E149" s="5">
        <v>0</v>
      </c>
      <c r="F149" s="1"/>
    </row>
    <row r="150" spans="2:6" ht="12.75" customHeight="1" hidden="1">
      <c r="B150" s="5"/>
      <c r="C150" s="5" t="s">
        <v>106</v>
      </c>
      <c r="D150" s="5" t="s">
        <v>8</v>
      </c>
      <c r="E150" s="5">
        <v>0</v>
      </c>
      <c r="F150" s="1"/>
    </row>
    <row r="151" spans="2:6" ht="12.75" customHeight="1" hidden="1">
      <c r="B151" s="5"/>
      <c r="C151" s="5" t="s">
        <v>107</v>
      </c>
      <c r="D151" s="5" t="s">
        <v>8</v>
      </c>
      <c r="E151" s="5">
        <v>0</v>
      </c>
      <c r="F151" s="1"/>
    </row>
    <row r="152" spans="2:6" ht="15.75" customHeight="1">
      <c r="B152" s="14" t="s">
        <v>122</v>
      </c>
      <c r="C152" s="14"/>
      <c r="D152" s="14"/>
      <c r="E152" s="14"/>
      <c r="F152" s="1"/>
    </row>
    <row r="153" spans="2:5" ht="14.25" customHeight="1">
      <c r="B153" s="5">
        <v>1</v>
      </c>
      <c r="C153" s="5" t="s">
        <v>84</v>
      </c>
      <c r="D153" s="5" t="s">
        <v>85</v>
      </c>
      <c r="E153" s="5">
        <v>0</v>
      </c>
    </row>
    <row r="154" spans="2:5" ht="14.25" customHeight="1">
      <c r="B154" s="5">
        <v>2</v>
      </c>
      <c r="C154" s="5" t="s">
        <v>86</v>
      </c>
      <c r="D154" s="5" t="s">
        <v>85</v>
      </c>
      <c r="E154" s="5">
        <v>0</v>
      </c>
    </row>
    <row r="155" spans="2:5" ht="12.75" customHeight="1">
      <c r="B155" s="5">
        <v>3</v>
      </c>
      <c r="C155" s="5" t="s">
        <v>87</v>
      </c>
      <c r="D155" s="5" t="s">
        <v>85</v>
      </c>
      <c r="E155" s="5">
        <v>0</v>
      </c>
    </row>
    <row r="156" spans="2:5" ht="12.75" customHeight="1">
      <c r="B156" s="5">
        <v>4</v>
      </c>
      <c r="C156" s="5" t="s">
        <v>88</v>
      </c>
      <c r="D156" s="5" t="s">
        <v>8</v>
      </c>
      <c r="E156" s="5">
        <v>0</v>
      </c>
    </row>
    <row r="157" spans="2:5" ht="12.75" customHeight="1">
      <c r="B157" s="17" t="s">
        <v>123</v>
      </c>
      <c r="C157" s="17"/>
      <c r="D157" s="17"/>
      <c r="E157" s="17"/>
    </row>
    <row r="158" spans="2:5" ht="12.75" customHeight="1">
      <c r="B158" s="5">
        <v>1</v>
      </c>
      <c r="C158" s="5" t="s">
        <v>124</v>
      </c>
      <c r="D158" s="5" t="s">
        <v>85</v>
      </c>
      <c r="E158" s="5">
        <v>3</v>
      </c>
    </row>
    <row r="159" spans="2:5" ht="12.75" customHeight="1">
      <c r="B159" s="5">
        <v>2</v>
      </c>
      <c r="C159" s="5" t="s">
        <v>125</v>
      </c>
      <c r="D159" s="5" t="s">
        <v>85</v>
      </c>
      <c r="E159" s="5">
        <v>0</v>
      </c>
    </row>
    <row r="160" spans="2:5" ht="12.75" customHeight="1" hidden="1">
      <c r="B160" s="5">
        <v>3</v>
      </c>
      <c r="C160" s="11" t="s">
        <v>126</v>
      </c>
      <c r="D160" s="5" t="s">
        <v>8</v>
      </c>
      <c r="E160" s="5"/>
    </row>
    <row r="163" spans="3:5" ht="12.75" customHeight="1">
      <c r="C163" t="s">
        <v>127</v>
      </c>
      <c r="E163" t="s">
        <v>128</v>
      </c>
    </row>
    <row r="458" ht="13.5" customHeight="1"/>
    <row r="590" ht="13.5" customHeight="1"/>
    <row r="656" ht="24" customHeight="1"/>
    <row r="989" ht="14.25" customHeight="1"/>
    <row r="1185" ht="25.5" customHeight="1"/>
    <row r="1253" ht="13.5" customHeight="1"/>
  </sheetData>
  <sheetProtection selectLockedCells="1" selectUnlockedCells="1"/>
  <mergeCells count="8">
    <mergeCell ref="B8:E8"/>
    <mergeCell ref="B9:E9"/>
    <mergeCell ref="B27:E27"/>
    <mergeCell ref="B28:E28"/>
    <mergeCell ref="B69:E69"/>
    <mergeCell ref="B83:E83"/>
    <mergeCell ref="B152:E152"/>
    <mergeCell ref="B157:E157"/>
  </mergeCells>
  <printOptions/>
  <pageMargins left="0" right="0" top="0" bottom="0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00390625" style="0" customWidth="1"/>
    <col min="2" max="2" width="56.421875" style="0" customWidth="1"/>
    <col min="3" max="3" width="17.28125" style="0" customWidth="1"/>
    <col min="4" max="4" width="7.28125" style="0" customWidth="1"/>
    <col min="5" max="5" width="12.57421875" style="0" customWidth="1"/>
    <col min="6" max="6" width="0" style="0" hidden="1" customWidth="1"/>
    <col min="7" max="7" width="11.7109375" style="0" customWidth="1"/>
    <col min="8" max="8" width="0" style="0" hidden="1" customWidth="1"/>
    <col min="9" max="9" width="13.140625" style="0" customWidth="1"/>
    <col min="10" max="10" width="0" style="0" hidden="1" customWidth="1"/>
    <col min="11" max="11" width="12.421875" style="0" customWidth="1"/>
    <col min="12" max="12" width="10.28125" style="0" customWidth="1"/>
  </cols>
  <sheetData>
    <row r="1" spans="1:13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13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0"/>
      <c r="M2" s="20"/>
    </row>
    <row r="3" spans="1:13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0"/>
      <c r="M3" s="20"/>
    </row>
    <row r="4" spans="1:13" ht="15" customHeight="1">
      <c r="A4" s="22"/>
      <c r="B4" s="23"/>
      <c r="C4" s="23"/>
      <c r="D4" s="23"/>
      <c r="E4" s="23"/>
      <c r="F4" s="23"/>
      <c r="G4" s="23"/>
      <c r="H4" s="24"/>
      <c r="I4" s="20"/>
      <c r="J4" s="20"/>
      <c r="K4" s="20"/>
      <c r="L4" s="20"/>
      <c r="M4" s="20"/>
    </row>
    <row r="5" spans="1:13" ht="15.75" customHeight="1">
      <c r="A5" s="22"/>
      <c r="B5" s="25"/>
      <c r="C5" s="24"/>
      <c r="D5" s="23"/>
      <c r="E5" s="23"/>
      <c r="F5" s="23"/>
      <c r="G5" s="23"/>
      <c r="H5" s="24"/>
      <c r="I5" s="20"/>
      <c r="J5" s="20"/>
      <c r="K5" s="20"/>
      <c r="L5" s="20"/>
      <c r="M5" s="20"/>
    </row>
    <row r="6" spans="1:13" ht="15.75" customHeight="1">
      <c r="A6" s="22"/>
      <c r="B6" s="26"/>
      <c r="C6" s="27"/>
      <c r="D6" s="28"/>
      <c r="E6" s="28"/>
      <c r="F6" s="28"/>
      <c r="G6" s="28"/>
      <c r="H6" s="28"/>
      <c r="I6" s="20"/>
      <c r="J6" s="20"/>
      <c r="K6" s="20"/>
      <c r="L6" s="20"/>
      <c r="M6" s="20"/>
    </row>
    <row r="7" spans="1:13" ht="15.75" customHeight="1">
      <c r="A7" s="22"/>
      <c r="B7" s="26"/>
      <c r="C7" s="28"/>
      <c r="D7" s="28"/>
      <c r="E7" s="28"/>
      <c r="F7" s="28"/>
      <c r="G7" s="28"/>
      <c r="H7" s="28"/>
      <c r="I7" s="20"/>
      <c r="J7" s="20"/>
      <c r="K7" s="20"/>
      <c r="L7" s="20"/>
      <c r="M7" s="20"/>
    </row>
    <row r="8" spans="1:13" ht="15.75" customHeight="1">
      <c r="A8" s="22"/>
      <c r="B8" s="26"/>
      <c r="C8" s="28"/>
      <c r="D8" s="29"/>
      <c r="E8" s="29"/>
      <c r="F8" s="29"/>
      <c r="G8" s="29"/>
      <c r="H8" s="28"/>
      <c r="I8" s="20"/>
      <c r="J8" s="26"/>
      <c r="K8" s="20"/>
      <c r="L8" s="20"/>
      <c r="M8" s="20"/>
    </row>
    <row r="9" spans="1:13" ht="15.75" customHeight="1">
      <c r="A9" s="22"/>
      <c r="B9" s="26"/>
      <c r="C9" s="28"/>
      <c r="D9" s="29"/>
      <c r="E9" s="29"/>
      <c r="F9" s="29"/>
      <c r="G9" s="29"/>
      <c r="H9" s="28"/>
      <c r="I9" s="20"/>
      <c r="J9" s="26"/>
      <c r="K9" s="20"/>
      <c r="L9" s="20"/>
      <c r="M9" s="20"/>
    </row>
    <row r="10" spans="1:13" ht="12.75" customHeight="1">
      <c r="A10" s="30"/>
      <c r="B10" s="31"/>
      <c r="C10" s="31"/>
      <c r="D10" s="31"/>
      <c r="E10" s="31"/>
      <c r="F10" s="31"/>
      <c r="G10" s="31"/>
      <c r="H10" s="31"/>
      <c r="I10" s="32"/>
      <c r="J10" s="33"/>
      <c r="K10" s="33"/>
      <c r="L10" s="20"/>
      <c r="M10" s="20"/>
    </row>
    <row r="11" spans="1:13" ht="15.75" customHeight="1">
      <c r="A11" s="22"/>
      <c r="B11" s="34"/>
      <c r="C11" s="34"/>
      <c r="D11" s="34"/>
      <c r="E11" s="34"/>
      <c r="F11" s="34"/>
      <c r="G11" s="34"/>
      <c r="H11" s="34"/>
      <c r="I11" s="34"/>
      <c r="J11" s="35"/>
      <c r="K11" s="36"/>
      <c r="L11" s="20"/>
      <c r="M11" s="20"/>
    </row>
    <row r="12" spans="1:13" ht="15.75" customHeight="1">
      <c r="A12" s="37"/>
      <c r="B12" s="26"/>
      <c r="C12" s="26"/>
      <c r="D12" s="38"/>
      <c r="E12" s="38"/>
      <c r="F12" s="38"/>
      <c r="G12" s="38"/>
      <c r="H12" s="39"/>
      <c r="I12" s="40"/>
      <c r="J12" s="41"/>
      <c r="K12" s="20"/>
      <c r="L12" s="20"/>
      <c r="M12" s="20"/>
    </row>
    <row r="13" spans="1:13" ht="15.75" customHeight="1" hidden="1">
      <c r="A13" s="42"/>
      <c r="B13" s="43"/>
      <c r="C13" s="44"/>
      <c r="D13" s="45"/>
      <c r="E13" s="45"/>
      <c r="F13" s="45"/>
      <c r="G13" s="45"/>
      <c r="H13" s="46"/>
      <c r="I13" s="47"/>
      <c r="J13" s="20"/>
      <c r="K13" s="20"/>
      <c r="L13" s="20"/>
      <c r="M13" s="20"/>
    </row>
    <row r="14" spans="1:13" ht="15.75" customHeight="1" hidden="1">
      <c r="A14" s="42"/>
      <c r="B14" s="43"/>
      <c r="C14" s="44"/>
      <c r="D14" s="45"/>
      <c r="E14" s="45"/>
      <c r="F14" s="45"/>
      <c r="G14" s="45"/>
      <c r="H14" s="48"/>
      <c r="I14" s="47"/>
      <c r="J14" s="20"/>
      <c r="K14" s="20"/>
      <c r="L14" s="20"/>
      <c r="M14" s="20"/>
    </row>
    <row r="15" spans="1:13" ht="15.75" customHeight="1" hidden="1">
      <c r="A15" s="42"/>
      <c r="B15" s="49"/>
      <c r="C15" s="50"/>
      <c r="D15" s="51"/>
      <c r="E15" s="51"/>
      <c r="F15" s="51"/>
      <c r="G15" s="51"/>
      <c r="H15" s="51"/>
      <c r="I15" s="47"/>
      <c r="J15" s="20"/>
      <c r="K15" s="20"/>
      <c r="L15" s="20"/>
      <c r="M15" s="20"/>
    </row>
    <row r="16" spans="1:13" ht="15.75" customHeight="1" hidden="1">
      <c r="A16" s="42"/>
      <c r="B16" s="49"/>
      <c r="C16" s="50"/>
      <c r="D16" s="51"/>
      <c r="E16" s="51"/>
      <c r="F16" s="51"/>
      <c r="G16" s="51"/>
      <c r="H16" s="51"/>
      <c r="I16" s="47"/>
      <c r="J16" s="20"/>
      <c r="K16" s="20"/>
      <c r="L16" s="20"/>
      <c r="M16" s="20"/>
    </row>
    <row r="17" spans="1:13" ht="15.75" customHeight="1" hidden="1">
      <c r="A17" s="42"/>
      <c r="B17" s="43"/>
      <c r="C17" s="44"/>
      <c r="D17" s="45"/>
      <c r="E17" s="45"/>
      <c r="F17" s="45"/>
      <c r="G17" s="45"/>
      <c r="H17" s="46"/>
      <c r="I17" s="47"/>
      <c r="J17" s="20"/>
      <c r="K17" s="20"/>
      <c r="L17" s="20"/>
      <c r="M17" s="20"/>
    </row>
    <row r="18" spans="1:13" ht="15.75" customHeight="1" hidden="1">
      <c r="A18" s="42"/>
      <c r="B18" s="49"/>
      <c r="C18" s="50"/>
      <c r="D18" s="51"/>
      <c r="E18" s="51"/>
      <c r="F18" s="51"/>
      <c r="G18" s="51"/>
      <c r="H18" s="51"/>
      <c r="I18" s="47"/>
      <c r="J18" s="20"/>
      <c r="K18" s="20"/>
      <c r="L18" s="20"/>
      <c r="M18" s="20"/>
    </row>
    <row r="19" spans="1:13" ht="15.75" customHeight="1" hidden="1">
      <c r="A19" s="42"/>
      <c r="B19" s="49"/>
      <c r="C19" s="50"/>
      <c r="D19" s="51"/>
      <c r="E19" s="51"/>
      <c r="F19" s="51"/>
      <c r="G19" s="51"/>
      <c r="H19" s="51"/>
      <c r="I19" s="47"/>
      <c r="J19" s="20"/>
      <c r="K19" s="20"/>
      <c r="L19" s="20"/>
      <c r="M19" s="20"/>
    </row>
    <row r="20" spans="1:13" ht="15.75" customHeight="1" hidden="1">
      <c r="A20" s="42"/>
      <c r="B20" s="49"/>
      <c r="C20" s="50"/>
      <c r="D20" s="51"/>
      <c r="E20" s="51"/>
      <c r="F20" s="51"/>
      <c r="G20" s="51"/>
      <c r="H20" s="51"/>
      <c r="I20" s="47"/>
      <c r="J20" s="20"/>
      <c r="K20" s="20"/>
      <c r="L20" s="20"/>
      <c r="M20" s="20"/>
    </row>
    <row r="21" spans="1:13" ht="15.75" customHeight="1" hidden="1">
      <c r="A21" s="42"/>
      <c r="B21" s="49"/>
      <c r="C21" s="50"/>
      <c r="D21" s="51"/>
      <c r="E21" s="51"/>
      <c r="F21" s="51"/>
      <c r="G21" s="51"/>
      <c r="H21" s="51"/>
      <c r="I21" s="47"/>
      <c r="J21" s="20"/>
      <c r="K21" s="20"/>
      <c r="L21" s="20"/>
      <c r="M21" s="20"/>
    </row>
    <row r="22" spans="1:13" ht="15.75" customHeight="1" hidden="1">
      <c r="A22" s="42"/>
      <c r="B22" s="52"/>
      <c r="C22" s="53"/>
      <c r="D22" s="54"/>
      <c r="E22" s="54"/>
      <c r="F22" s="54"/>
      <c r="G22" s="54"/>
      <c r="H22" s="51"/>
      <c r="I22" s="47"/>
      <c r="J22" s="20"/>
      <c r="K22" s="20"/>
      <c r="L22" s="20"/>
      <c r="M22" s="20"/>
    </row>
    <row r="23" ht="27.75" customHeight="1"/>
    <row r="24" ht="15.75" customHeight="1" hidden="1"/>
    <row r="25" ht="15.75" customHeight="1" hidden="1"/>
    <row r="26" ht="21" customHeight="1"/>
    <row r="27" ht="15.75" customHeight="1"/>
    <row r="28" ht="15.75" customHeight="1"/>
    <row r="29" ht="15.75" customHeight="1"/>
    <row r="30" ht="15.75" customHeight="1"/>
    <row r="32" ht="15.75" customHeight="1"/>
    <row r="39" ht="14.25" customHeight="1"/>
    <row r="45" ht="13.5" customHeight="1"/>
  </sheetData>
  <sheetProtection selectLockedCells="1" selectUnlockedCells="1"/>
  <mergeCells count="4">
    <mergeCell ref="A1:K1"/>
    <mergeCell ref="A2:K2"/>
    <mergeCell ref="A3:K3"/>
    <mergeCell ref="B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2017-03-30T03:00:41Z</cp:lastPrinted>
  <dcterms:created xsi:type="dcterms:W3CDTF">1996-10-08T23:32:33Z</dcterms:created>
  <dcterms:modified xsi:type="dcterms:W3CDTF">2017-03-30T03:01:19Z</dcterms:modified>
  <cp:category/>
  <cp:version/>
  <cp:contentType/>
  <cp:contentStatus/>
  <cp:revision>7</cp:revision>
</cp:coreProperties>
</file>